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nsv121\厚生部c$\●協力金（第３次）\01 協力金第３次\02本申請\○HP送付用（ﾍﾟｰｼﾞ番号なし）\"/>
    </mc:Choice>
  </mc:AlternateContent>
  <bookViews>
    <workbookView xWindow="-105" yWindow="-105" windowWidth="19425" windowHeight="11625" tabRatio="862"/>
  </bookViews>
  <sheets>
    <sheet name="3-2【売上高方式】富山市" sheetId="9" r:id="rId1"/>
    <sheet name="3-6【売上高方式】富山市(年平均算定)" sheetId="21" r:id="rId2"/>
    <sheet name="作業用" sheetId="6" state="hidden" r:id="rId3"/>
  </sheets>
  <definedNames>
    <definedName name="_xlnm.Print_Area" localSheetId="2">作業用!$A$1:$C$1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21" l="1"/>
  <c r="Q41" i="21" s="1"/>
  <c r="Q45" i="21" s="1"/>
  <c r="E51" i="21" s="1"/>
  <c r="Q51" i="21" s="1"/>
  <c r="E41" i="21" l="1"/>
  <c r="Q32" i="9" l="1"/>
  <c r="E36" i="9" l="1"/>
  <c r="Q36" i="9" s="1"/>
  <c r="E40" i="9" s="1"/>
  <c r="Q40" i="9" s="1"/>
  <c r="Q44" i="9" s="1"/>
  <c r="E50" i="9" l="1"/>
  <c r="Q50" i="9" s="1"/>
</calcChain>
</file>

<file path=xl/sharedStrings.xml><?xml version="1.0" encoding="utf-8"?>
<sst xmlns="http://schemas.openxmlformats.org/spreadsheetml/2006/main" count="119" uniqueCount="59">
  <si>
    <t>円</t>
    <rPh sb="0" eb="1">
      <t>エン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</si>
  <si>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</si>
  <si>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</si>
  <si>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</si>
  <si>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</si>
  <si>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①</t>
    <phoneticPr fontId="1"/>
  </si>
  <si>
    <t>÷</t>
    <phoneticPr fontId="1"/>
  </si>
  <si>
    <t>②</t>
    <phoneticPr fontId="1"/>
  </si>
  <si>
    <t>⑦</t>
    <phoneticPr fontId="1"/>
  </si>
  <si>
    <t>⑧</t>
    <phoneticPr fontId="1"/>
  </si>
  <si>
    <t>日</t>
    <rPh sb="0" eb="1">
      <t>ヒ</t>
    </rPh>
    <phoneticPr fontId="1"/>
  </si>
  <si>
    <t>日付</t>
    <rPh sb="0" eb="2">
      <t>ヒヅケ</t>
    </rPh>
    <phoneticPr fontId="1"/>
  </si>
  <si>
    <t>申請店舗名</t>
    <rPh sb="0" eb="2">
      <t>シンセイ</t>
    </rPh>
    <rPh sb="2" eb="4">
      <t>テンポ</t>
    </rPh>
    <rPh sb="4" eb="5">
      <t>メイ</t>
    </rPh>
    <phoneticPr fontId="1"/>
  </si>
  <si>
    <t>　</t>
  </si>
  <si>
    <t>当該店舗の協力金
支給額</t>
    <phoneticPr fontId="1"/>
  </si>
  <si>
    <r>
      <t>令和</t>
    </r>
    <r>
      <rPr>
        <sz val="10"/>
        <color rgb="FFFF0000"/>
        <rFont val="メイリオ"/>
        <family val="3"/>
        <charset val="128"/>
      </rPr>
      <t>2</t>
    </r>
    <r>
      <rPr>
        <sz val="10"/>
        <color theme="1"/>
        <rFont val="メイリオ"/>
        <family val="3"/>
        <charset val="128"/>
      </rPr>
      <t>年の売上高を使用</t>
    </r>
    <phoneticPr fontId="1"/>
  </si>
  <si>
    <r>
      <t>令和</t>
    </r>
    <r>
      <rPr>
        <sz val="10"/>
        <color rgb="FFFF0000"/>
        <rFont val="メイリオ"/>
        <family val="3"/>
        <charset val="128"/>
      </rPr>
      <t>元</t>
    </r>
    <r>
      <rPr>
        <sz val="10"/>
        <color theme="1"/>
        <rFont val="メイリオ"/>
        <family val="3"/>
        <charset val="128"/>
      </rPr>
      <t>年の売上高を使用</t>
    </r>
    <phoneticPr fontId="1"/>
  </si>
  <si>
    <t>千円未満切上</t>
    <rPh sb="0" eb="2">
      <t>センエン</t>
    </rPh>
    <rPh sb="2" eb="4">
      <t>ミマン</t>
    </rPh>
    <rPh sb="4" eb="6">
      <t>キリアゲ</t>
    </rPh>
    <phoneticPr fontId="1"/>
  </si>
  <si>
    <t>基本パターン</t>
    <rPh sb="0" eb="2">
      <t>キホン</t>
    </rPh>
    <phoneticPr fontId="1"/>
  </si>
  <si>
    <t>令和元年または令和２年の８～９月の合計売上高を基準に計算</t>
    <phoneticPr fontId="1"/>
  </si>
  <si>
    <t>①で選択した年の
９月の売上高</t>
    <phoneticPr fontId="1"/>
  </si>
  <si>
    <t xml:space="preserve">令和元年又は令和２年
８～９月の合計売上高 </t>
    <rPh sb="0" eb="2">
      <t>レイワ</t>
    </rPh>
    <phoneticPr fontId="1"/>
  </si>
  <si>
    <t>令和元年又は令和2年８～９月の1日当たりの売上単価</t>
    <phoneticPr fontId="1"/>
  </si>
  <si>
    <t>令和元年又は令和2年8～9月の1日当たりの売上単価</t>
    <phoneticPr fontId="1"/>
  </si>
  <si>
    <t>支給額の計算が必要です。以下を記入してください。</t>
    <phoneticPr fontId="1"/>
  </si>
  <si>
    <t>※ 算出に用いる売上高は全て税抜で記載</t>
    <rPh sb="12" eb="13">
      <t>スベ</t>
    </rPh>
    <phoneticPr fontId="1"/>
  </si>
  <si>
    <t>の項目を入力</t>
    <phoneticPr fontId="1"/>
  </si>
  <si>
    <r>
      <t>令和</t>
    </r>
    <r>
      <rPr>
        <sz val="10"/>
        <color rgb="FFFF0000"/>
        <rFont val="メイリオ"/>
        <family val="3"/>
        <charset val="128"/>
      </rPr>
      <t>元</t>
    </r>
    <r>
      <rPr>
        <sz val="10"/>
        <color theme="1"/>
        <rFont val="メイリオ"/>
        <family val="3"/>
        <charset val="128"/>
      </rPr>
      <t>年又は令和</t>
    </r>
    <r>
      <rPr>
        <sz val="10"/>
        <color rgb="FFFF0000"/>
        <rFont val="メイリオ"/>
        <family val="3"/>
        <charset val="128"/>
      </rPr>
      <t>2</t>
    </r>
    <r>
      <rPr>
        <sz val="10"/>
        <color theme="1"/>
        <rFont val="メイリオ"/>
        <family val="3"/>
        <charset val="128"/>
      </rPr>
      <t>年のどちらかに〇を記入</t>
    </r>
    <phoneticPr fontId="1"/>
  </si>
  <si>
    <t xml:space="preserve">令和元年又は令和２年
8～9月の合計売上高 </t>
    <rPh sb="0" eb="2">
      <t>レイワ</t>
    </rPh>
    <phoneticPr fontId="1"/>
  </si>
  <si>
    <t>支給は1日あたり30,000円です</t>
    <rPh sb="0" eb="2">
      <t>シキュウ</t>
    </rPh>
    <rPh sb="4" eb="5">
      <t>ニチ</t>
    </rPh>
    <rPh sb="14" eb="15">
      <t>エン</t>
    </rPh>
    <phoneticPr fontId="1"/>
  </si>
  <si>
    <t>30,000×24日＝\720,000</t>
    <rPh sb="9" eb="10">
      <t>ニチ</t>
    </rPh>
    <phoneticPr fontId="1"/>
  </si>
  <si>
    <t>※富山県新型コロナ安心対策飲食店には、</t>
    <rPh sb="1" eb="4">
      <t>トヤマケン</t>
    </rPh>
    <rPh sb="4" eb="6">
      <t>シンガタ</t>
    </rPh>
    <rPh sb="9" eb="11">
      <t>アンシン</t>
    </rPh>
    <rPh sb="11" eb="13">
      <t>タイサク</t>
    </rPh>
    <rPh sb="13" eb="15">
      <t>インショク</t>
    </rPh>
    <rPh sb="15" eb="16">
      <t>テン</t>
    </rPh>
    <phoneticPr fontId="1"/>
  </si>
  <si>
    <t>　上記⑧に加え、10万円(定額)加算</t>
    <rPh sb="1" eb="3">
      <t>ジョウキ</t>
    </rPh>
    <rPh sb="5" eb="6">
      <t>クワ</t>
    </rPh>
    <rPh sb="10" eb="12">
      <t>マンエン</t>
    </rPh>
    <rPh sb="13" eb="15">
      <t>テイガク</t>
    </rPh>
    <rPh sb="16" eb="18">
      <t>カサン</t>
    </rPh>
    <phoneticPr fontId="1"/>
  </si>
  <si>
    <t>=</t>
    <phoneticPr fontId="1"/>
  </si>
  <si>
    <t>×</t>
    <phoneticPr fontId="1"/>
  </si>
  <si>
    <t>＋</t>
    <phoneticPr fontId="1"/>
  </si>
  <si>
    <t>申請金額について
確認しました。</t>
    <rPh sb="0" eb="2">
      <t>シンセイ</t>
    </rPh>
    <rPh sb="2" eb="4">
      <t>キンガク</t>
    </rPh>
    <rPh sb="9" eb="11">
      <t>カクニン</t>
    </rPh>
    <phoneticPr fontId="1"/>
  </si>
  <si>
    <t>申請金額について
確認しました。</t>
    <phoneticPr fontId="1"/>
  </si>
  <si>
    <t>様式３－２</t>
    <rPh sb="0" eb="2">
      <t>ヨウシキ</t>
    </rPh>
    <phoneticPr fontId="1"/>
  </si>
  <si>
    <t>○売上高方式</t>
    <rPh sb="1" eb="3">
      <t>ウリアゲ</t>
    </rPh>
    <rPh sb="3" eb="4">
      <t>タカ</t>
    </rPh>
    <rPh sb="4" eb="6">
      <t>ホウシキ</t>
    </rPh>
    <phoneticPr fontId="1"/>
  </si>
  <si>
    <t>様式３－６</t>
    <rPh sb="0" eb="2">
      <t>ヨウシキ</t>
    </rPh>
    <phoneticPr fontId="1"/>
  </si>
  <si>
    <t xml:space="preserve">   申請金額について
確認しました。</t>
    <rPh sb="3" eb="5">
      <t>シンセイ</t>
    </rPh>
    <rPh sb="5" eb="7">
      <t>キンガク</t>
    </rPh>
    <rPh sb="12" eb="14">
      <t>カクニン</t>
    </rPh>
    <phoneticPr fontId="1"/>
  </si>
  <si>
    <t>日</t>
    <phoneticPr fontId="1"/>
  </si>
  <si>
    <t>（令和元年）</t>
    <rPh sb="1" eb="3">
      <t>レイワ</t>
    </rPh>
    <rPh sb="3" eb="5">
      <t>ガンネン</t>
    </rPh>
    <phoneticPr fontId="1"/>
  </si>
  <si>
    <t xml:space="preserve">令和元年又は令和２年
の１日当たりの売上単価 </t>
    <rPh sb="0" eb="2">
      <t>レイワ</t>
    </rPh>
    <rPh sb="13" eb="14">
      <t>ニチ</t>
    </rPh>
    <rPh sb="14" eb="15">
      <t>ア</t>
    </rPh>
    <rPh sb="20" eb="22">
      <t>タンカ</t>
    </rPh>
    <phoneticPr fontId="1"/>
  </si>
  <si>
    <t>（令和２年）</t>
    <rPh sb="1" eb="3">
      <t>レイワ</t>
    </rPh>
    <rPh sb="4" eb="5">
      <t>ネン</t>
    </rPh>
    <phoneticPr fontId="1"/>
  </si>
  <si>
    <t>　上記⑥に加え、10万円(定額)加算</t>
    <rPh sb="1" eb="3">
      <t>ジョウキ</t>
    </rPh>
    <rPh sb="5" eb="6">
      <t>クワ</t>
    </rPh>
    <rPh sb="10" eb="12">
      <t>マンエン</t>
    </rPh>
    <rPh sb="13" eb="15">
      <t>テイガク</t>
    </rPh>
    <rPh sb="16" eb="18">
      <t>カサン</t>
    </rPh>
    <phoneticPr fontId="1"/>
  </si>
  <si>
    <t>1日当たりの
協力金支給単価（仮）</t>
    <rPh sb="15" eb="16">
      <t>カリ</t>
    </rPh>
    <phoneticPr fontId="1"/>
  </si>
  <si>
    <t>1日当たりの
協力金支給単価（正）</t>
    <rPh sb="15" eb="16">
      <t>タダ</t>
    </rPh>
    <phoneticPr fontId="1"/>
  </si>
  <si>
    <t>令和元年又は令和2年の1日
当たりの売上単価</t>
    <phoneticPr fontId="1"/>
  </si>
  <si>
    <t>要請期間</t>
    <rPh sb="0" eb="2">
      <t>ヨウセイ</t>
    </rPh>
    <rPh sb="2" eb="4">
      <t>キカン</t>
    </rPh>
    <phoneticPr fontId="1"/>
  </si>
  <si>
    <t>【富山市（措置区域）用】店舗ごとの協力金計算書</t>
    <phoneticPr fontId="1"/>
  </si>
  <si>
    <t>【留意事項】
　１　店舗ごとに、協力金の支給額について計算が必要です。複数事業（店舗）を営む方は、申請店舗に係る
　　売上高（税抜）が分かる書類の提出が必要です。
　２　該当年の８～９月の売上高が分かる売上台帳などの提出が必要です。（添付書類（２）関係）
　　　ただし、申請額72万円で申請される方は不要です。
　３　記入いただいたこの用紙も提出が必要です。</t>
    <rPh sb="1" eb="3">
      <t>リュウイ</t>
    </rPh>
    <rPh sb="3" eb="5">
      <t>ジコウ</t>
    </rPh>
    <phoneticPr fontId="1"/>
  </si>
  <si>
    <t xml:space="preserve">申請店舗（飲食部門に限る）の令和元年又は令和２年いずれかの８～９月の売上高（税抜）の合計は
457万5000円（1日当たり7万5,000円）を超えますか？ </t>
    <rPh sb="10" eb="11">
      <t>カギ</t>
    </rPh>
    <rPh sb="49" eb="50">
      <t>マン</t>
    </rPh>
    <phoneticPr fontId="1"/>
  </si>
  <si>
    <t>＜年平均算定＞【富山市（措置区域）用】店舗ごとの協力金計算書</t>
    <rPh sb="1" eb="4">
      <t>ネンヘイキン</t>
    </rPh>
    <rPh sb="4" eb="6">
      <t>サンテイ</t>
    </rPh>
    <rPh sb="8" eb="11">
      <t>トヤマシ</t>
    </rPh>
    <rPh sb="12" eb="14">
      <t>ソチ</t>
    </rPh>
    <rPh sb="14" eb="16">
      <t>クイキ</t>
    </rPh>
    <phoneticPr fontId="1"/>
  </si>
  <si>
    <t>【留意事項】
　１　店舗ごとに、協力金の支給額について計算が必要です。複数事業（店舗）を営む方は、申請店舗に係る
　　売上高（税抜）が分かる書類の提出が必要です。
　２　該当年の年間の売上高が分かる売上台帳などの提出が必要です。（添付書類（２）関係）
　　　ただし、申請額72万円で申請される方は不要です。
　３　記入いただいたこの用紙も提出が必要です。</t>
    <rPh sb="1" eb="3">
      <t>リュウイ</t>
    </rPh>
    <rPh sb="3" eb="5">
      <t>ジコウ</t>
    </rPh>
    <rPh sb="89" eb="91">
      <t>ネンカン</t>
    </rPh>
    <phoneticPr fontId="1"/>
  </si>
  <si>
    <t xml:space="preserve">申請店舗（飲食部門に限る）の令和元年の年間売上高（税抜）が2,737万5,000円（1日当たり7万5,000円）
又は令和２年の年間売上高（税抜）が2,745万円（1日当たり7万5,000円）を超えますか？ </t>
    <rPh sb="10" eb="11">
      <t>カギ</t>
    </rPh>
    <rPh sb="19" eb="21">
      <t>ネンカン</t>
    </rPh>
    <rPh sb="21" eb="23">
      <t>ウリアゲ</t>
    </rPh>
    <rPh sb="23" eb="24">
      <t>ダカ</t>
    </rPh>
    <rPh sb="25" eb="26">
      <t>ゼイ</t>
    </rPh>
    <rPh sb="26" eb="27">
      <t>ヌ</t>
    </rPh>
    <rPh sb="34" eb="35">
      <t>マン</t>
    </rPh>
    <rPh sb="40" eb="41">
      <t>エン</t>
    </rPh>
    <rPh sb="43" eb="44">
      <t>ニチ</t>
    </rPh>
    <rPh sb="44" eb="45">
      <t>ア</t>
    </rPh>
    <rPh sb="48" eb="49">
      <t>マン</t>
    </rPh>
    <rPh sb="54" eb="55">
      <t>エン</t>
    </rPh>
    <rPh sb="64" eb="66">
      <t>ネンカン</t>
    </rPh>
    <rPh sb="79" eb="80">
      <t>マン</t>
    </rPh>
    <rPh sb="80" eb="81">
      <t>エン</t>
    </rPh>
    <phoneticPr fontId="1"/>
  </si>
  <si>
    <t>令和元年又は令和２年の
年間売上高</t>
    <rPh sb="12" eb="14">
      <t>ネンカン</t>
    </rPh>
    <phoneticPr fontId="1"/>
  </si>
  <si>
    <t>令和元年又は令和２年の
８月の売上高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</si>
</sst>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11">
    <xf numFmtId="0" fontId="0" fillId="0" borderId="0" xfId="0">
      <alignment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Fill="1" applyProtection="1">
      <alignment vertical="center"/>
      <protection locked="0"/>
    </xf>
    <xf numFmtId="38" fontId="3" fillId="0" borderId="0" xfId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right"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38" fontId="3" fillId="0" borderId="14" xfId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38" fontId="3" fillId="2" borderId="14" xfId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38" fontId="3" fillId="0" borderId="14" xfId="1" quotePrefix="1" applyFont="1" applyFill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38" fontId="3" fillId="0" borderId="37" xfId="1" applyFont="1" applyFill="1" applyBorder="1" applyAlignment="1" applyProtection="1">
      <alignment horizontal="right" vertical="center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25</xdr:row>
      <xdr:rowOff>19050</xdr:rowOff>
    </xdr:from>
    <xdr:to>
      <xdr:col>5</xdr:col>
      <xdr:colOff>209550</xdr:colOff>
      <xdr:row>26</xdr:row>
      <xdr:rowOff>171450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1343025" y="3819525"/>
          <a:ext cx="581025" cy="3619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28576</xdr:colOff>
      <xdr:row>25</xdr:row>
      <xdr:rowOff>9525</xdr:rowOff>
    </xdr:from>
    <xdr:to>
      <xdr:col>9</xdr:col>
      <xdr:colOff>323850</xdr:colOff>
      <xdr:row>26</xdr:row>
      <xdr:rowOff>190500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771776" y="3810000"/>
          <a:ext cx="638174" cy="39052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40</xdr:row>
      <xdr:rowOff>9525</xdr:rowOff>
    </xdr:from>
    <xdr:to>
      <xdr:col>17</xdr:col>
      <xdr:colOff>0</xdr:colOff>
      <xdr:row>41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5829300" y="7067550"/>
          <a:ext cx="0" cy="2286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16</xdr:row>
      <xdr:rowOff>85725</xdr:rowOff>
    </xdr:from>
    <xdr:to>
      <xdr:col>3</xdr:col>
      <xdr:colOff>76200</xdr:colOff>
      <xdr:row>17</xdr:row>
      <xdr:rowOff>95250</xdr:rowOff>
    </xdr:to>
    <xdr:sp macro="" textlink="">
      <xdr:nvSpPr>
        <xdr:cNvPr id="12" name="四角形: 角を丸くする 2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0075" y="2143125"/>
          <a:ext cx="50482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YES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161925</xdr:colOff>
      <xdr:row>16</xdr:row>
      <xdr:rowOff>95250</xdr:rowOff>
    </xdr:from>
    <xdr:to>
      <xdr:col>12</xdr:col>
      <xdr:colOff>323850</xdr:colOff>
      <xdr:row>17</xdr:row>
      <xdr:rowOff>104775</xdr:rowOff>
    </xdr:to>
    <xdr:sp macro="" textlink="">
      <xdr:nvSpPr>
        <xdr:cNvPr id="13" name="四角形: 角を丸くする 2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933825" y="2152650"/>
          <a:ext cx="504825" cy="219075"/>
        </a:xfrm>
        <a:prstGeom prst="roundRect">
          <a:avLst/>
        </a:prstGeom>
        <a:solidFill>
          <a:schemeClr val="accent4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NO</a:t>
          </a:r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304800</xdr:colOff>
      <xdr:row>17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457700" y="2266950"/>
          <a:ext cx="30480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171452</xdr:colOff>
      <xdr:row>17</xdr:row>
      <xdr:rowOff>114300</xdr:rowOff>
    </xdr:from>
    <xdr:to>
      <xdr:col>2</xdr:col>
      <xdr:colOff>171453</xdr:colOff>
      <xdr:row>20</xdr:row>
      <xdr:rowOff>19050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857252" y="2381250"/>
          <a:ext cx="1" cy="5524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6350</xdr:colOff>
      <xdr:row>44</xdr:row>
      <xdr:rowOff>63500</xdr:rowOff>
    </xdr:from>
    <xdr:to>
      <xdr:col>19</xdr:col>
      <xdr:colOff>339726</xdr:colOff>
      <xdr:row>46</xdr:row>
      <xdr:rowOff>28575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E4107E09-771B-48C8-A0BC-53B200B9C038}"/>
            </a:ext>
          </a:extLst>
        </xdr:cNvPr>
        <xdr:cNvSpPr/>
      </xdr:nvSpPr>
      <xdr:spPr>
        <a:xfrm>
          <a:off x="5149850" y="7791450"/>
          <a:ext cx="1704976" cy="377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bIns="36000" rtlCol="0" anchor="ctr"/>
        <a:lstStyle/>
        <a:p>
          <a:pPr algn="ctr"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上限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として算出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下限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【3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として算出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50</xdr:row>
          <xdr:rowOff>76200</xdr:rowOff>
        </xdr:from>
        <xdr:to>
          <xdr:col>15</xdr:col>
          <xdr:colOff>285750</xdr:colOff>
          <xdr:row>51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18</xdr:row>
          <xdr:rowOff>85725</xdr:rowOff>
        </xdr:from>
        <xdr:to>
          <xdr:col>14</xdr:col>
          <xdr:colOff>333375</xdr:colOff>
          <xdr:row>19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200026</xdr:colOff>
      <xdr:row>32</xdr:row>
      <xdr:rowOff>19050</xdr:rowOff>
    </xdr:from>
    <xdr:to>
      <xdr:col>17</xdr:col>
      <xdr:colOff>200026</xdr:colOff>
      <xdr:row>32</xdr:row>
      <xdr:rowOff>209550</xdr:rowOff>
    </xdr:to>
    <xdr:sp macro="" textlink="">
      <xdr:nvSpPr>
        <xdr:cNvPr id="1052" name="フリーフォーム 1051"/>
        <xdr:cNvSpPr/>
      </xdr:nvSpPr>
      <xdr:spPr>
        <a:xfrm>
          <a:off x="1914526" y="6400800"/>
          <a:ext cx="4114800" cy="190500"/>
        </a:xfrm>
        <a:custGeom>
          <a:avLst/>
          <a:gdLst>
            <a:gd name="connsiteX0" fmla="*/ 4200525 w 4200525"/>
            <a:gd name="connsiteY0" fmla="*/ 0 h 209550"/>
            <a:gd name="connsiteX1" fmla="*/ 4200525 w 4200525"/>
            <a:gd name="connsiteY1" fmla="*/ 76200 h 209550"/>
            <a:gd name="connsiteX2" fmla="*/ 0 w 4200525"/>
            <a:gd name="connsiteY2" fmla="*/ 76200 h 209550"/>
            <a:gd name="connsiteX3" fmla="*/ 0 w 4200525"/>
            <a:gd name="connsiteY3" fmla="*/ 209550 h 209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200525" h="209550">
              <a:moveTo>
                <a:pt x="4200525" y="0"/>
              </a:moveTo>
              <a:lnTo>
                <a:pt x="4200525" y="76200"/>
              </a:lnTo>
              <a:lnTo>
                <a:pt x="0" y="76200"/>
              </a:lnTo>
              <a:lnTo>
                <a:pt x="0" y="209550"/>
              </a:lnTo>
            </a:path>
          </a:pathLst>
        </a:custGeom>
        <a:noFill/>
        <a:ln w="19050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36</xdr:row>
      <xdr:rowOff>28575</xdr:rowOff>
    </xdr:from>
    <xdr:to>
      <xdr:col>17</xdr:col>
      <xdr:colOff>190500</xdr:colOff>
      <xdr:row>36</xdr:row>
      <xdr:rowOff>219075</xdr:rowOff>
    </xdr:to>
    <xdr:sp macro="" textlink="">
      <xdr:nvSpPr>
        <xdr:cNvPr id="62" name="フリーフォーム 61"/>
        <xdr:cNvSpPr/>
      </xdr:nvSpPr>
      <xdr:spPr>
        <a:xfrm>
          <a:off x="1905000" y="7286625"/>
          <a:ext cx="4114800" cy="190500"/>
        </a:xfrm>
        <a:custGeom>
          <a:avLst/>
          <a:gdLst>
            <a:gd name="connsiteX0" fmla="*/ 4200525 w 4200525"/>
            <a:gd name="connsiteY0" fmla="*/ 0 h 209550"/>
            <a:gd name="connsiteX1" fmla="*/ 4200525 w 4200525"/>
            <a:gd name="connsiteY1" fmla="*/ 76200 h 209550"/>
            <a:gd name="connsiteX2" fmla="*/ 0 w 4200525"/>
            <a:gd name="connsiteY2" fmla="*/ 76200 h 209550"/>
            <a:gd name="connsiteX3" fmla="*/ 0 w 4200525"/>
            <a:gd name="connsiteY3" fmla="*/ 209550 h 209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200525" h="209550">
              <a:moveTo>
                <a:pt x="4200525" y="0"/>
              </a:moveTo>
              <a:lnTo>
                <a:pt x="4200525" y="76200"/>
              </a:lnTo>
              <a:lnTo>
                <a:pt x="0" y="76200"/>
              </a:lnTo>
              <a:lnTo>
                <a:pt x="0" y="209550"/>
              </a:lnTo>
            </a:path>
          </a:pathLst>
        </a:custGeom>
        <a:noFill/>
        <a:ln w="19050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180975</xdr:colOff>
      <xdr:row>43</xdr:row>
      <xdr:rowOff>114300</xdr:rowOff>
    </xdr:from>
    <xdr:to>
      <xdr:col>14</xdr:col>
      <xdr:colOff>323850</xdr:colOff>
      <xdr:row>46</xdr:row>
      <xdr:rowOff>200025</xdr:rowOff>
    </xdr:to>
    <xdr:sp macro="" textlink="">
      <xdr:nvSpPr>
        <xdr:cNvPr id="1054" name="フリーフォーム 1053"/>
        <xdr:cNvSpPr/>
      </xdr:nvSpPr>
      <xdr:spPr>
        <a:xfrm>
          <a:off x="1895475" y="8905875"/>
          <a:ext cx="3228975" cy="733425"/>
        </a:xfrm>
        <a:custGeom>
          <a:avLst/>
          <a:gdLst>
            <a:gd name="connsiteX0" fmla="*/ 3228975 w 3228975"/>
            <a:gd name="connsiteY0" fmla="*/ 0 h 733425"/>
            <a:gd name="connsiteX1" fmla="*/ 3048000 w 3228975"/>
            <a:gd name="connsiteY1" fmla="*/ 0 h 733425"/>
            <a:gd name="connsiteX2" fmla="*/ 3048000 w 3228975"/>
            <a:gd name="connsiteY2" fmla="*/ 581025 h 733425"/>
            <a:gd name="connsiteX3" fmla="*/ 0 w 3228975"/>
            <a:gd name="connsiteY3" fmla="*/ 581025 h 733425"/>
            <a:gd name="connsiteX4" fmla="*/ 0 w 3228975"/>
            <a:gd name="connsiteY4" fmla="*/ 733425 h 733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228975" h="733425">
              <a:moveTo>
                <a:pt x="3228975" y="0"/>
              </a:moveTo>
              <a:lnTo>
                <a:pt x="3048000" y="0"/>
              </a:lnTo>
              <a:lnTo>
                <a:pt x="3048000" y="581025"/>
              </a:lnTo>
              <a:lnTo>
                <a:pt x="0" y="581025"/>
              </a:lnTo>
              <a:lnTo>
                <a:pt x="0" y="733425"/>
              </a:lnTo>
            </a:path>
          </a:pathLst>
        </a:custGeom>
        <a:noFill/>
        <a:ln w="19050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30</xdr:row>
      <xdr:rowOff>19050</xdr:rowOff>
    </xdr:from>
    <xdr:to>
      <xdr:col>5</xdr:col>
      <xdr:colOff>209550</xdr:colOff>
      <xdr:row>31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1362075" y="5495925"/>
          <a:ext cx="600075" cy="3619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28576</xdr:colOff>
      <xdr:row>30</xdr:row>
      <xdr:rowOff>9525</xdr:rowOff>
    </xdr:from>
    <xdr:to>
      <xdr:col>9</xdr:col>
      <xdr:colOff>323850</xdr:colOff>
      <xdr:row>31</xdr:row>
      <xdr:rowOff>190500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838451" y="5486400"/>
          <a:ext cx="647699" cy="39052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41</xdr:row>
      <xdr:rowOff>9525</xdr:rowOff>
    </xdr:from>
    <xdr:to>
      <xdr:col>17</xdr:col>
      <xdr:colOff>0</xdr:colOff>
      <xdr:row>42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5981700" y="7858125"/>
          <a:ext cx="0" cy="2286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21</xdr:row>
      <xdr:rowOff>85725</xdr:rowOff>
    </xdr:from>
    <xdr:to>
      <xdr:col>3</xdr:col>
      <xdr:colOff>76200</xdr:colOff>
      <xdr:row>22</xdr:row>
      <xdr:rowOff>95250</xdr:rowOff>
    </xdr:to>
    <xdr:sp macro="" textlink="">
      <xdr:nvSpPr>
        <xdr:cNvPr id="5" name="四角形: 角を丸くする 2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0075" y="3810000"/>
          <a:ext cx="52387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YES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161925</xdr:colOff>
      <xdr:row>21</xdr:row>
      <xdr:rowOff>95250</xdr:rowOff>
    </xdr:from>
    <xdr:to>
      <xdr:col>12</xdr:col>
      <xdr:colOff>323850</xdr:colOff>
      <xdr:row>22</xdr:row>
      <xdr:rowOff>104775</xdr:rowOff>
    </xdr:to>
    <xdr:sp macro="" textlink="">
      <xdr:nvSpPr>
        <xdr:cNvPr id="6" name="四角形: 角を丸くする 2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029075" y="3819525"/>
          <a:ext cx="514350" cy="219075"/>
        </a:xfrm>
        <a:prstGeom prst="roundRect">
          <a:avLst/>
        </a:prstGeom>
        <a:solidFill>
          <a:schemeClr val="accent4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NO</a:t>
          </a:r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304800</xdr:colOff>
      <xdr:row>22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572000" y="3933825"/>
          <a:ext cx="30480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171452</xdr:colOff>
      <xdr:row>22</xdr:row>
      <xdr:rowOff>114300</xdr:rowOff>
    </xdr:from>
    <xdr:to>
      <xdr:col>2</xdr:col>
      <xdr:colOff>171453</xdr:colOff>
      <xdr:row>25</xdr:row>
      <xdr:rowOff>19050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866777" y="4048125"/>
          <a:ext cx="1" cy="56197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6350</xdr:colOff>
      <xdr:row>45</xdr:row>
      <xdr:rowOff>63500</xdr:rowOff>
    </xdr:from>
    <xdr:to>
      <xdr:col>19</xdr:col>
      <xdr:colOff>339726</xdr:colOff>
      <xdr:row>47</xdr:row>
      <xdr:rowOff>28575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4107E09-771B-48C8-A0BC-53B200B9C038}"/>
            </a:ext>
          </a:extLst>
        </xdr:cNvPr>
        <xdr:cNvSpPr/>
      </xdr:nvSpPr>
      <xdr:spPr>
        <a:xfrm>
          <a:off x="5283200" y="8788400"/>
          <a:ext cx="1743076" cy="393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bIns="36000" rtlCol="0" anchor="ctr"/>
        <a:lstStyle/>
        <a:p>
          <a:pPr algn="ctr"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上限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として算出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下限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【3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として算出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51</xdr:row>
          <xdr:rowOff>76200</xdr:rowOff>
        </xdr:from>
        <xdr:to>
          <xdr:col>15</xdr:col>
          <xdr:colOff>285750</xdr:colOff>
          <xdr:row>52</xdr:row>
          <xdr:rowOff>123825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23</xdr:row>
          <xdr:rowOff>85725</xdr:rowOff>
        </xdr:from>
        <xdr:to>
          <xdr:col>14</xdr:col>
          <xdr:colOff>333375</xdr:colOff>
          <xdr:row>24</xdr:row>
          <xdr:rowOff>133350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238125</xdr:colOff>
      <xdr:row>3</xdr:row>
      <xdr:rowOff>38100</xdr:rowOff>
    </xdr:from>
    <xdr:to>
      <xdr:col>17</xdr:col>
      <xdr:colOff>323850</xdr:colOff>
      <xdr:row>7</xdr:row>
      <xdr:rowOff>9525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61B25CE-3014-43CF-8DDD-2F3AA848B8A6}"/>
            </a:ext>
          </a:extLst>
        </xdr:cNvPr>
        <xdr:cNvSpPr/>
      </xdr:nvSpPr>
      <xdr:spPr>
        <a:xfrm>
          <a:off x="1285875" y="838200"/>
          <a:ext cx="5019675" cy="466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bIns="36000" rtlCol="0" anchor="ctr"/>
        <a:lstStyle/>
        <a:p>
          <a:pPr algn="ctr">
            <a:lnSpc>
              <a:spcPts val="10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◇令和元年または令和２年の８～９月の合計売上高が不明な中小企業向け◇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6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令和元年または令和２年の年間売上高を基準に計算</a:t>
          </a:r>
        </a:p>
      </xdr:txBody>
    </xdr:sp>
    <xdr:clientData/>
  </xdr:twoCellAnchor>
  <xdr:twoCellAnchor>
    <xdr:from>
      <xdr:col>5</xdr:col>
      <xdr:colOff>161925</xdr:colOff>
      <xdr:row>44</xdr:row>
      <xdr:rowOff>47625</xdr:rowOff>
    </xdr:from>
    <xdr:to>
      <xdr:col>14</xdr:col>
      <xdr:colOff>266700</xdr:colOff>
      <xdr:row>48</xdr:row>
      <xdr:rowOff>0</xdr:rowOff>
    </xdr:to>
    <xdr:sp macro="" textlink="">
      <xdr:nvSpPr>
        <xdr:cNvPr id="13" name="フリーフォーム 12"/>
        <xdr:cNvSpPr/>
      </xdr:nvSpPr>
      <xdr:spPr>
        <a:xfrm>
          <a:off x="1914525" y="8553450"/>
          <a:ext cx="3276600" cy="819150"/>
        </a:xfrm>
        <a:custGeom>
          <a:avLst/>
          <a:gdLst>
            <a:gd name="connsiteX0" fmla="*/ 3228975 w 3228975"/>
            <a:gd name="connsiteY0" fmla="*/ 0 h 733425"/>
            <a:gd name="connsiteX1" fmla="*/ 3048000 w 3228975"/>
            <a:gd name="connsiteY1" fmla="*/ 0 h 733425"/>
            <a:gd name="connsiteX2" fmla="*/ 3048000 w 3228975"/>
            <a:gd name="connsiteY2" fmla="*/ 581025 h 733425"/>
            <a:gd name="connsiteX3" fmla="*/ 0 w 3228975"/>
            <a:gd name="connsiteY3" fmla="*/ 581025 h 733425"/>
            <a:gd name="connsiteX4" fmla="*/ 0 w 3228975"/>
            <a:gd name="connsiteY4" fmla="*/ 733425 h 733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228975" h="733425">
              <a:moveTo>
                <a:pt x="3228975" y="0"/>
              </a:moveTo>
              <a:lnTo>
                <a:pt x="3048000" y="0"/>
              </a:lnTo>
              <a:lnTo>
                <a:pt x="3048000" y="581025"/>
              </a:lnTo>
              <a:lnTo>
                <a:pt x="0" y="581025"/>
              </a:lnTo>
              <a:lnTo>
                <a:pt x="0" y="733425"/>
              </a:lnTo>
            </a:path>
          </a:pathLst>
        </a:custGeom>
        <a:noFill/>
        <a:ln w="19050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171450</xdr:colOff>
      <xdr:row>37</xdr:row>
      <xdr:rowOff>28575</xdr:rowOff>
    </xdr:from>
    <xdr:to>
      <xdr:col>17</xdr:col>
      <xdr:colOff>57150</xdr:colOff>
      <xdr:row>38</xdr:row>
      <xdr:rowOff>0</xdr:rowOff>
    </xdr:to>
    <xdr:sp macro="" textlink="">
      <xdr:nvSpPr>
        <xdr:cNvPr id="14" name="フリーフォーム 13"/>
        <xdr:cNvSpPr/>
      </xdr:nvSpPr>
      <xdr:spPr>
        <a:xfrm>
          <a:off x="1924050" y="7010400"/>
          <a:ext cx="4114800" cy="190500"/>
        </a:xfrm>
        <a:custGeom>
          <a:avLst/>
          <a:gdLst>
            <a:gd name="connsiteX0" fmla="*/ 4200525 w 4200525"/>
            <a:gd name="connsiteY0" fmla="*/ 0 h 209550"/>
            <a:gd name="connsiteX1" fmla="*/ 4200525 w 4200525"/>
            <a:gd name="connsiteY1" fmla="*/ 76200 h 209550"/>
            <a:gd name="connsiteX2" fmla="*/ 0 w 4200525"/>
            <a:gd name="connsiteY2" fmla="*/ 76200 h 209550"/>
            <a:gd name="connsiteX3" fmla="*/ 0 w 4200525"/>
            <a:gd name="connsiteY3" fmla="*/ 209550 h 209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200525" h="209550">
              <a:moveTo>
                <a:pt x="4200525" y="0"/>
              </a:moveTo>
              <a:lnTo>
                <a:pt x="4200525" y="76200"/>
              </a:lnTo>
              <a:lnTo>
                <a:pt x="0" y="76200"/>
              </a:lnTo>
              <a:lnTo>
                <a:pt x="0" y="209550"/>
              </a:lnTo>
            </a:path>
          </a:pathLst>
        </a:custGeom>
        <a:noFill/>
        <a:ln w="19050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54"/>
  <sheetViews>
    <sheetView tabSelected="1" zoomScaleNormal="100" workbookViewId="0">
      <selection activeCell="F19" sqref="F19"/>
    </sheetView>
  </sheetViews>
  <sheetFormatPr defaultColWidth="9" defaultRowHeight="16.5" x14ac:dyDescent="0.4"/>
  <cols>
    <col min="1" max="64" width="4.5" style="2" customWidth="1"/>
    <col min="65" max="16384" width="9" style="2"/>
  </cols>
  <sheetData>
    <row r="1" spans="1:21" s="35" customFormat="1" ht="24" x14ac:dyDescent="0.4">
      <c r="A1" s="38" t="s">
        <v>39</v>
      </c>
      <c r="R1" s="80" t="s">
        <v>38</v>
      </c>
      <c r="S1" s="81"/>
      <c r="T1" s="82"/>
    </row>
    <row r="2" spans="1:21" s="35" customFormat="1" ht="19.5" customHeight="1" x14ac:dyDescent="0.4">
      <c r="R2" s="36"/>
      <c r="S2" s="36"/>
      <c r="T2" s="36"/>
    </row>
    <row r="3" spans="1:21" s="35" customFormat="1" ht="19.5" customHeight="1" x14ac:dyDescent="0.4">
      <c r="A3" s="83" t="s">
        <v>51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</row>
    <row r="4" spans="1:21" s="35" customFormat="1" ht="19.5" customHeight="1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1" s="35" customFormat="1" ht="18" customHeight="1" x14ac:dyDescent="0.4">
      <c r="A5" s="85" t="s">
        <v>52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1" s="35" customFormat="1" ht="18" customHeight="1" x14ac:dyDescent="0.4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1:21" s="35" customFormat="1" ht="18" customHeight="1" x14ac:dyDescent="0.4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8" spans="1:21" s="35" customFormat="1" ht="18" customHeight="1" x14ac:dyDescent="0.4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spans="1:21" s="35" customFormat="1" ht="18" customHeight="1" x14ac:dyDescent="0.4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1" ht="3" customHeight="1" thickBot="1" x14ac:dyDescent="0.45"/>
    <row r="11" spans="1:21" x14ac:dyDescent="0.4">
      <c r="A11" s="47" t="s">
        <v>12</v>
      </c>
      <c r="B11" s="48"/>
      <c r="C11" s="48"/>
      <c r="D11" s="48"/>
      <c r="E11" s="48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</row>
    <row r="12" spans="1:21" ht="17.25" thickBot="1" x14ac:dyDescent="0.45">
      <c r="A12" s="49"/>
      <c r="B12" s="50"/>
      <c r="C12" s="50"/>
      <c r="D12" s="50"/>
      <c r="E12" s="50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4"/>
    </row>
    <row r="13" spans="1:21" ht="4.5" customHeight="1" x14ac:dyDescent="0.4">
      <c r="A13" s="15"/>
      <c r="B13" s="15"/>
      <c r="C13" s="15"/>
      <c r="D13" s="15"/>
    </row>
    <row r="14" spans="1:21" x14ac:dyDescent="0.4">
      <c r="B14" s="55" t="s">
        <v>53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</row>
    <row r="15" spans="1:21" x14ac:dyDescent="0.4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0"/>
    </row>
    <row r="16" spans="1:21" ht="4.5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20" x14ac:dyDescent="0.4">
      <c r="O17" s="67" t="s">
        <v>29</v>
      </c>
      <c r="P17" s="68"/>
      <c r="Q17" s="68"/>
      <c r="R17" s="68"/>
      <c r="S17" s="68"/>
      <c r="T17" s="69"/>
    </row>
    <row r="18" spans="1:20" ht="17.25" thickBot="1" x14ac:dyDescent="0.45">
      <c r="O18" s="70" t="s">
        <v>30</v>
      </c>
      <c r="P18" s="71"/>
      <c r="Q18" s="71"/>
      <c r="R18" s="71"/>
      <c r="S18" s="71"/>
      <c r="T18" s="72"/>
    </row>
    <row r="19" spans="1:20" ht="17.25" customHeight="1" x14ac:dyDescent="0.4">
      <c r="O19" s="87" t="s">
        <v>37</v>
      </c>
      <c r="P19" s="88"/>
      <c r="Q19" s="88"/>
      <c r="R19" s="88"/>
      <c r="S19" s="88"/>
      <c r="T19" s="89"/>
    </row>
    <row r="20" spans="1:20" ht="17.25" customHeight="1" thickBot="1" x14ac:dyDescent="0.45">
      <c r="O20" s="90"/>
      <c r="P20" s="91"/>
      <c r="Q20" s="91"/>
      <c r="R20" s="91"/>
      <c r="S20" s="91"/>
      <c r="T20" s="92"/>
    </row>
    <row r="21" spans="1:20" x14ac:dyDescent="0.4">
      <c r="A21" s="45" t="s">
        <v>24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20" ht="9.75" customHeight="1" x14ac:dyDescent="0.4"/>
    <row r="23" spans="1:20" ht="18.75" customHeight="1" x14ac:dyDescent="0.4">
      <c r="B23" s="4"/>
      <c r="C23" s="2" t="s">
        <v>26</v>
      </c>
      <c r="J23" s="46" t="s">
        <v>25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 ht="8.25" customHeight="1" x14ac:dyDescent="0.4"/>
    <row r="25" spans="1:20" x14ac:dyDescent="0.4">
      <c r="B25" s="74" t="s">
        <v>27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5"/>
    </row>
    <row r="26" spans="1:20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20" ht="17.25" thickBot="1" x14ac:dyDescent="0.4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0" ht="17.25" customHeight="1" thickBot="1" x14ac:dyDescent="0.45">
      <c r="B28" s="74" t="s">
        <v>16</v>
      </c>
      <c r="C28" s="74"/>
      <c r="D28" s="74"/>
      <c r="E28" s="74"/>
      <c r="F28" s="74"/>
      <c r="G28" s="1" t="s">
        <v>13</v>
      </c>
      <c r="I28" s="74" t="s">
        <v>15</v>
      </c>
      <c r="J28" s="74"/>
      <c r="K28" s="74"/>
      <c r="L28" s="74"/>
      <c r="M28" s="75"/>
      <c r="N28" s="1" t="s">
        <v>13</v>
      </c>
    </row>
    <row r="29" spans="1:20" ht="17.25" thickBot="1" x14ac:dyDescent="0.45"/>
    <row r="30" spans="1:20" ht="16.5" customHeight="1" thickTop="1" x14ac:dyDescent="0.4">
      <c r="B30" s="61" t="s">
        <v>58</v>
      </c>
      <c r="C30" s="62"/>
      <c r="D30" s="62"/>
      <c r="E30" s="62"/>
      <c r="F30" s="63"/>
      <c r="G30" s="41" t="s">
        <v>35</v>
      </c>
      <c r="H30" s="44"/>
      <c r="I30" s="61" t="s">
        <v>20</v>
      </c>
      <c r="J30" s="62"/>
      <c r="K30" s="62"/>
      <c r="L30" s="62"/>
      <c r="M30" s="63"/>
      <c r="N30" s="41" t="s">
        <v>33</v>
      </c>
      <c r="O30" s="44"/>
      <c r="P30" s="61" t="s">
        <v>21</v>
      </c>
      <c r="Q30" s="62"/>
      <c r="R30" s="62"/>
      <c r="S30" s="62"/>
      <c r="T30" s="63"/>
    </row>
    <row r="31" spans="1:20" ht="16.5" customHeight="1" x14ac:dyDescent="0.4">
      <c r="B31" s="64"/>
      <c r="C31" s="65"/>
      <c r="D31" s="65"/>
      <c r="E31" s="65"/>
      <c r="F31" s="66"/>
      <c r="G31" s="41"/>
      <c r="H31" s="44"/>
      <c r="I31" s="64"/>
      <c r="J31" s="65"/>
      <c r="K31" s="65"/>
      <c r="L31" s="65"/>
      <c r="M31" s="66"/>
      <c r="N31" s="41"/>
      <c r="O31" s="44"/>
      <c r="P31" s="64"/>
      <c r="Q31" s="65"/>
      <c r="R31" s="65"/>
      <c r="S31" s="65"/>
      <c r="T31" s="66"/>
    </row>
    <row r="32" spans="1:20" ht="17.25" customHeight="1" thickBot="1" x14ac:dyDescent="0.45">
      <c r="B32" s="6" t="s">
        <v>5</v>
      </c>
      <c r="C32" s="78"/>
      <c r="D32" s="78"/>
      <c r="E32" s="78"/>
      <c r="F32" s="7" t="s">
        <v>0</v>
      </c>
      <c r="G32" s="41"/>
      <c r="H32" s="44"/>
      <c r="I32" s="6" t="s">
        <v>7</v>
      </c>
      <c r="J32" s="78"/>
      <c r="K32" s="78"/>
      <c r="L32" s="78"/>
      <c r="M32" s="7" t="s">
        <v>0</v>
      </c>
      <c r="N32" s="41"/>
      <c r="O32" s="44"/>
      <c r="P32" s="6" t="s">
        <v>1</v>
      </c>
      <c r="Q32" s="73">
        <f>$C$32+$J$32</f>
        <v>0</v>
      </c>
      <c r="R32" s="73"/>
      <c r="S32" s="73"/>
      <c r="T32" s="7" t="s">
        <v>0</v>
      </c>
    </row>
    <row r="33" spans="4:20" ht="18" thickTop="1" thickBot="1" x14ac:dyDescent="0.45"/>
    <row r="34" spans="4:20" ht="17.25" customHeight="1" thickTop="1" x14ac:dyDescent="0.4">
      <c r="D34" s="61" t="s">
        <v>28</v>
      </c>
      <c r="E34" s="62"/>
      <c r="F34" s="62"/>
      <c r="G34" s="62"/>
      <c r="H34" s="63"/>
      <c r="I34" s="42" t="s">
        <v>6</v>
      </c>
      <c r="J34" s="42"/>
      <c r="K34" s="79">
        <v>61</v>
      </c>
      <c r="L34" s="79"/>
      <c r="M34" s="74" t="s">
        <v>10</v>
      </c>
      <c r="N34" s="43" t="s">
        <v>33</v>
      </c>
      <c r="O34" s="44"/>
      <c r="P34" s="61" t="s">
        <v>22</v>
      </c>
      <c r="Q34" s="62"/>
      <c r="R34" s="62"/>
      <c r="S34" s="62"/>
      <c r="T34" s="63"/>
    </row>
    <row r="35" spans="4:20" ht="16.5" customHeight="1" x14ac:dyDescent="0.4">
      <c r="D35" s="64"/>
      <c r="E35" s="65"/>
      <c r="F35" s="65"/>
      <c r="G35" s="65"/>
      <c r="H35" s="66"/>
      <c r="I35" s="42"/>
      <c r="J35" s="42"/>
      <c r="K35" s="79"/>
      <c r="L35" s="79"/>
      <c r="M35" s="74"/>
      <c r="N35" s="43"/>
      <c r="O35" s="44"/>
      <c r="P35" s="64"/>
      <c r="Q35" s="65"/>
      <c r="R35" s="65"/>
      <c r="S35" s="65"/>
      <c r="T35" s="66"/>
    </row>
    <row r="36" spans="4:20" ht="17.25" customHeight="1" thickBot="1" x14ac:dyDescent="0.45">
      <c r="D36" s="6" t="s">
        <v>1</v>
      </c>
      <c r="E36" s="73">
        <f>$Q$32</f>
        <v>0</v>
      </c>
      <c r="F36" s="73"/>
      <c r="G36" s="73"/>
      <c r="H36" s="7" t="s">
        <v>0</v>
      </c>
      <c r="I36" s="42"/>
      <c r="J36" s="42"/>
      <c r="K36" s="79"/>
      <c r="L36" s="79"/>
      <c r="M36" s="74"/>
      <c r="N36" s="43"/>
      <c r="O36" s="44"/>
      <c r="P36" s="6" t="s">
        <v>2</v>
      </c>
      <c r="Q36" s="73" t="str">
        <f>IF($Q$32=0,"",ROUNDUP($E$36/$K$34,0))</f>
        <v/>
      </c>
      <c r="R36" s="73"/>
      <c r="S36" s="73"/>
      <c r="T36" s="7" t="s">
        <v>0</v>
      </c>
    </row>
    <row r="37" spans="4:20" ht="18" thickTop="1" thickBot="1" x14ac:dyDescent="0.45"/>
    <row r="38" spans="4:20" ht="17.25" customHeight="1" thickTop="1" x14ac:dyDescent="0.4">
      <c r="D38" s="61" t="s">
        <v>23</v>
      </c>
      <c r="E38" s="62"/>
      <c r="F38" s="62"/>
      <c r="G38" s="62"/>
      <c r="H38" s="63"/>
      <c r="I38" s="41" t="s">
        <v>34</v>
      </c>
      <c r="J38" s="42"/>
      <c r="K38" s="79">
        <v>0.4</v>
      </c>
      <c r="L38" s="79"/>
      <c r="N38" s="43" t="s">
        <v>33</v>
      </c>
      <c r="O38" s="44"/>
      <c r="P38" s="61" t="s">
        <v>47</v>
      </c>
      <c r="Q38" s="62"/>
      <c r="R38" s="62"/>
      <c r="S38" s="62"/>
      <c r="T38" s="63"/>
    </row>
    <row r="39" spans="4:20" x14ac:dyDescent="0.4">
      <c r="D39" s="64"/>
      <c r="E39" s="65"/>
      <c r="F39" s="65"/>
      <c r="G39" s="65"/>
      <c r="H39" s="66"/>
      <c r="I39" s="41"/>
      <c r="J39" s="42"/>
      <c r="K39" s="79"/>
      <c r="L39" s="79"/>
      <c r="N39" s="43"/>
      <c r="O39" s="44"/>
      <c r="P39" s="64"/>
      <c r="Q39" s="65"/>
      <c r="R39" s="65"/>
      <c r="S39" s="65"/>
      <c r="T39" s="66"/>
    </row>
    <row r="40" spans="4:20" ht="17.25" thickBot="1" x14ac:dyDescent="0.45">
      <c r="D40" s="6" t="s">
        <v>2</v>
      </c>
      <c r="E40" s="73" t="str">
        <f>$Q$36</f>
        <v/>
      </c>
      <c r="F40" s="73"/>
      <c r="G40" s="73"/>
      <c r="H40" s="7" t="s">
        <v>0</v>
      </c>
      <c r="I40" s="41"/>
      <c r="J40" s="42"/>
      <c r="K40" s="79"/>
      <c r="L40" s="79"/>
      <c r="N40" s="43"/>
      <c r="O40" s="44"/>
      <c r="P40" s="6" t="s">
        <v>3</v>
      </c>
      <c r="Q40" s="73" t="str">
        <f>IF($Q$32=0,"",ROUNDUP($E$40*$K$38,0))</f>
        <v/>
      </c>
      <c r="R40" s="73"/>
      <c r="S40" s="73"/>
      <c r="T40" s="7" t="s">
        <v>0</v>
      </c>
    </row>
    <row r="41" spans="4:20" ht="18" thickTop="1" thickBot="1" x14ac:dyDescent="0.45">
      <c r="R41" s="77" t="s">
        <v>17</v>
      </c>
      <c r="S41" s="77"/>
      <c r="T41" s="77"/>
    </row>
    <row r="42" spans="4:20" ht="17.25" thickTop="1" x14ac:dyDescent="0.4">
      <c r="P42" s="61" t="s">
        <v>48</v>
      </c>
      <c r="Q42" s="62"/>
      <c r="R42" s="62"/>
      <c r="S42" s="62"/>
      <c r="T42" s="63"/>
    </row>
    <row r="43" spans="4:20" x14ac:dyDescent="0.4">
      <c r="P43" s="64"/>
      <c r="Q43" s="65"/>
      <c r="R43" s="65"/>
      <c r="S43" s="65"/>
      <c r="T43" s="66"/>
    </row>
    <row r="44" spans="4:20" ht="17.25" thickBot="1" x14ac:dyDescent="0.45">
      <c r="P44" s="6" t="s">
        <v>4</v>
      </c>
      <c r="Q44" s="93" t="e">
        <f>IF($Q$40="","",IF($Q$40&gt;=99001,"100,000",IF($Q$40&lt;=30000,"30000",ROUNDUP($Q$40,-3))))*1</f>
        <v>#VALUE!</v>
      </c>
      <c r="R44" s="73"/>
      <c r="S44" s="73"/>
      <c r="T44" s="7" t="s">
        <v>0</v>
      </c>
    </row>
    <row r="45" spans="4:20" ht="17.25" thickTop="1" x14ac:dyDescent="0.4">
      <c r="P45" s="76"/>
      <c r="Q45" s="76"/>
      <c r="R45" s="76"/>
      <c r="S45" s="76"/>
      <c r="T45" s="76"/>
    </row>
    <row r="46" spans="4:20" x14ac:dyDescent="0.4">
      <c r="P46" s="71"/>
      <c r="Q46" s="71"/>
      <c r="R46" s="71"/>
      <c r="S46" s="71"/>
      <c r="T46" s="71"/>
    </row>
    <row r="47" spans="4:20" ht="17.25" thickBot="1" x14ac:dyDescent="0.45"/>
    <row r="48" spans="4:20" ht="17.25" thickTop="1" x14ac:dyDescent="0.4">
      <c r="D48" s="61" t="s">
        <v>48</v>
      </c>
      <c r="E48" s="62"/>
      <c r="F48" s="62"/>
      <c r="G48" s="62"/>
      <c r="H48" s="63"/>
      <c r="I48" s="41" t="s">
        <v>34</v>
      </c>
      <c r="J48" s="42"/>
      <c r="K48" s="94" t="s">
        <v>50</v>
      </c>
      <c r="L48" s="95"/>
      <c r="M48" s="96"/>
      <c r="N48" s="43" t="s">
        <v>33</v>
      </c>
      <c r="O48" s="44"/>
      <c r="P48" s="61" t="s">
        <v>14</v>
      </c>
      <c r="Q48" s="62"/>
      <c r="R48" s="62"/>
      <c r="S48" s="62"/>
      <c r="T48" s="63"/>
    </row>
    <row r="49" spans="4:20" ht="16.5" customHeight="1" x14ac:dyDescent="0.4">
      <c r="D49" s="64"/>
      <c r="E49" s="65"/>
      <c r="F49" s="65"/>
      <c r="G49" s="65"/>
      <c r="H49" s="66"/>
      <c r="I49" s="41"/>
      <c r="J49" s="42"/>
      <c r="K49" s="97" t="s">
        <v>8</v>
      </c>
      <c r="L49" s="99">
        <v>24</v>
      </c>
      <c r="M49" s="101" t="s">
        <v>10</v>
      </c>
      <c r="N49" s="43"/>
      <c r="O49" s="44"/>
      <c r="P49" s="64"/>
      <c r="Q49" s="65"/>
      <c r="R49" s="65"/>
      <c r="S49" s="65"/>
      <c r="T49" s="66"/>
    </row>
    <row r="50" spans="4:20" ht="17.25" customHeight="1" thickBot="1" x14ac:dyDescent="0.45">
      <c r="D50" s="6" t="s">
        <v>4</v>
      </c>
      <c r="E50" s="73" t="e">
        <f>IF($Q$44="",0,$Q$44)</f>
        <v>#VALUE!</v>
      </c>
      <c r="F50" s="73"/>
      <c r="G50" s="73"/>
      <c r="H50" s="7" t="s">
        <v>0</v>
      </c>
      <c r="I50" s="41"/>
      <c r="J50" s="42"/>
      <c r="K50" s="98"/>
      <c r="L50" s="100"/>
      <c r="M50" s="102"/>
      <c r="N50" s="43"/>
      <c r="O50" s="44"/>
      <c r="P50" s="21" t="s">
        <v>9</v>
      </c>
      <c r="Q50" s="103" t="e">
        <f>$E$50*$L$49</f>
        <v>#VALUE!</v>
      </c>
      <c r="R50" s="103"/>
      <c r="S50" s="103"/>
      <c r="T50" s="22" t="s">
        <v>0</v>
      </c>
    </row>
    <row r="51" spans="4:20" ht="17.25" customHeight="1" thickTop="1" x14ac:dyDescent="0.4">
      <c r="D51" s="12"/>
      <c r="E51" s="18"/>
      <c r="F51" s="18"/>
      <c r="G51" s="18"/>
      <c r="H51" s="8"/>
      <c r="I51" s="17"/>
      <c r="J51" s="16"/>
      <c r="K51" s="19"/>
      <c r="L51" s="20"/>
      <c r="M51" s="15"/>
      <c r="N51" s="17"/>
      <c r="O51" s="17"/>
      <c r="P51" s="87" t="s">
        <v>41</v>
      </c>
      <c r="Q51" s="88"/>
      <c r="R51" s="88"/>
      <c r="S51" s="88"/>
      <c r="T51" s="89"/>
    </row>
    <row r="52" spans="4:20" ht="17.25" customHeight="1" thickBot="1" x14ac:dyDescent="0.45">
      <c r="D52" s="12"/>
      <c r="E52" s="18"/>
      <c r="F52" s="18"/>
      <c r="G52" s="18"/>
      <c r="H52" s="8"/>
      <c r="I52" s="17"/>
      <c r="J52" s="16"/>
      <c r="K52" s="19"/>
      <c r="L52" s="20"/>
      <c r="M52" s="15"/>
      <c r="N52" s="17"/>
      <c r="O52" s="17"/>
      <c r="P52" s="90"/>
      <c r="Q52" s="91"/>
      <c r="R52" s="91"/>
      <c r="S52" s="91"/>
      <c r="T52" s="92"/>
    </row>
    <row r="53" spans="4:20" ht="19.5" customHeight="1" x14ac:dyDescent="0.35">
      <c r="O53" s="8"/>
      <c r="P53" s="9" t="s">
        <v>31</v>
      </c>
      <c r="Q53" s="11"/>
      <c r="R53" s="11"/>
      <c r="S53" s="11"/>
      <c r="T53" s="11"/>
    </row>
    <row r="54" spans="4:20" x14ac:dyDescent="0.4">
      <c r="P54" s="10" t="s">
        <v>32</v>
      </c>
    </row>
  </sheetData>
  <sheetProtection selectLockedCells="1"/>
  <mergeCells count="53">
    <mergeCell ref="R1:T1"/>
    <mergeCell ref="A3:U3"/>
    <mergeCell ref="A5:T9"/>
    <mergeCell ref="P51:T52"/>
    <mergeCell ref="O19:T20"/>
    <mergeCell ref="P42:T43"/>
    <mergeCell ref="Q44:S44"/>
    <mergeCell ref="P46:T46"/>
    <mergeCell ref="D48:H49"/>
    <mergeCell ref="K48:M48"/>
    <mergeCell ref="P48:T49"/>
    <mergeCell ref="K49:K50"/>
    <mergeCell ref="L49:L50"/>
    <mergeCell ref="M49:M50"/>
    <mergeCell ref="E50:G50"/>
    <mergeCell ref="Q50:S50"/>
    <mergeCell ref="P45:T45"/>
    <mergeCell ref="R41:T41"/>
    <mergeCell ref="C32:E32"/>
    <mergeCell ref="J32:L32"/>
    <mergeCell ref="Q32:S32"/>
    <mergeCell ref="D34:H35"/>
    <mergeCell ref="I34:J36"/>
    <mergeCell ref="K34:L36"/>
    <mergeCell ref="M34:M36"/>
    <mergeCell ref="P34:T35"/>
    <mergeCell ref="E36:G36"/>
    <mergeCell ref="Q36:S36"/>
    <mergeCell ref="N34:O36"/>
    <mergeCell ref="D38:H39"/>
    <mergeCell ref="K38:L40"/>
    <mergeCell ref="P38:T39"/>
    <mergeCell ref="B28:F28"/>
    <mergeCell ref="I28:M28"/>
    <mergeCell ref="B30:F31"/>
    <mergeCell ref="I30:M31"/>
    <mergeCell ref="G30:H32"/>
    <mergeCell ref="I48:J50"/>
    <mergeCell ref="N48:O50"/>
    <mergeCell ref="A21:M21"/>
    <mergeCell ref="J23:T23"/>
    <mergeCell ref="A11:E12"/>
    <mergeCell ref="F11:T12"/>
    <mergeCell ref="B14:S15"/>
    <mergeCell ref="P30:T31"/>
    <mergeCell ref="O17:T17"/>
    <mergeCell ref="O18:T18"/>
    <mergeCell ref="N30:O32"/>
    <mergeCell ref="Q40:S40"/>
    <mergeCell ref="N38:O40"/>
    <mergeCell ref="E40:G40"/>
    <mergeCell ref="I38:J40"/>
    <mergeCell ref="B25:M25"/>
  </mergeCells>
  <phoneticPr fontId="1"/>
  <dataValidations count="1">
    <dataValidation type="list" allowBlank="1" showInputMessage="1" showErrorMessage="1" sqref="G28 N28">
      <formula1>"〇,　"</formula1>
    </dataValidation>
  </dataValidations>
  <printOptions horizontalCentered="1"/>
  <pageMargins left="0.39370078740157483" right="0.31496062992125984" top="0.51181102362204722" bottom="0.19685039370078741" header="0.31496062992125984" footer="0.15748031496062992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15</xdr:col>
                    <xdr:colOff>85725</xdr:colOff>
                    <xdr:row>50</xdr:row>
                    <xdr:rowOff>76200</xdr:rowOff>
                  </from>
                  <to>
                    <xdr:col>15</xdr:col>
                    <xdr:colOff>285750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133350</xdr:colOff>
                    <xdr:row>18</xdr:row>
                    <xdr:rowOff>85725</xdr:rowOff>
                  </from>
                  <to>
                    <xdr:col>14</xdr:col>
                    <xdr:colOff>333375</xdr:colOff>
                    <xdr:row>19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55"/>
  <sheetViews>
    <sheetView zoomScaleNormal="100" workbookViewId="0">
      <selection activeCell="A8" sqref="A8:T14"/>
    </sheetView>
  </sheetViews>
  <sheetFormatPr defaultColWidth="9" defaultRowHeight="16.5" x14ac:dyDescent="0.4"/>
  <cols>
    <col min="1" max="1" width="4.5" style="2" customWidth="1"/>
    <col min="2" max="19" width="4.625" style="2" customWidth="1"/>
    <col min="20" max="64" width="4.5" style="2" customWidth="1"/>
    <col min="65" max="16384" width="9" style="2"/>
  </cols>
  <sheetData>
    <row r="1" spans="1:21" s="35" customFormat="1" ht="24" x14ac:dyDescent="0.4">
      <c r="A1" s="38" t="s">
        <v>39</v>
      </c>
      <c r="R1" s="80" t="s">
        <v>40</v>
      </c>
      <c r="S1" s="81"/>
      <c r="T1" s="82"/>
    </row>
    <row r="2" spans="1:21" s="35" customFormat="1" ht="19.5" customHeight="1" x14ac:dyDescent="0.4">
      <c r="R2" s="36"/>
      <c r="S2" s="36"/>
      <c r="T2" s="36"/>
    </row>
    <row r="3" spans="1:21" s="35" customFormat="1" ht="19.5" customHeight="1" x14ac:dyDescent="0.4">
      <c r="A3" s="83" t="s">
        <v>54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</row>
    <row r="4" spans="1:21" s="35" customFormat="1" ht="19.5" customHeight="1" x14ac:dyDescent="0.4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34"/>
    </row>
    <row r="5" spans="1:21" s="35" customFormat="1" ht="19.5" customHeight="1" x14ac:dyDescent="0.4">
      <c r="D5" s="39"/>
    </row>
    <row r="6" spans="1:21" s="35" customFormat="1" ht="12" hidden="1" x14ac:dyDescent="0.4">
      <c r="A6" s="109" t="s">
        <v>18</v>
      </c>
      <c r="B6" s="109"/>
      <c r="C6" s="109"/>
      <c r="D6" s="109"/>
      <c r="E6" s="109" t="s">
        <v>19</v>
      </c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1" s="35" customFormat="1" ht="12" hidden="1" x14ac:dyDescent="0.4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</row>
    <row r="8" spans="1:21" s="35" customFormat="1" ht="12" x14ac:dyDescent="0.4">
      <c r="A8" s="85" t="s">
        <v>55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spans="1:21" s="35" customFormat="1" ht="12" x14ac:dyDescent="0.4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1" s="35" customFormat="1" ht="12" x14ac:dyDescent="0.4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1" s="35" customFormat="1" ht="12" x14ac:dyDescent="0.4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1" s="35" customFormat="1" ht="12" x14ac:dyDescent="0.4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1" s="35" customFormat="1" ht="12" x14ac:dyDescent="0.4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21" s="35" customFormat="1" ht="12" x14ac:dyDescent="0.4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spans="1:21" ht="6.75" customHeight="1" thickBot="1" x14ac:dyDescent="0.45"/>
    <row r="16" spans="1:21" x14ac:dyDescent="0.4">
      <c r="A16" s="47" t="s">
        <v>12</v>
      </c>
      <c r="B16" s="48"/>
      <c r="C16" s="48"/>
      <c r="D16" s="48"/>
      <c r="E16" s="48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2"/>
    </row>
    <row r="17" spans="1:20" ht="17.25" thickBot="1" x14ac:dyDescent="0.45">
      <c r="A17" s="49"/>
      <c r="B17" s="50"/>
      <c r="C17" s="50"/>
      <c r="D17" s="50"/>
      <c r="E17" s="50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/>
    </row>
    <row r="18" spans="1:20" ht="4.5" customHeight="1" x14ac:dyDescent="0.4">
      <c r="A18" s="30"/>
      <c r="B18" s="30"/>
      <c r="C18" s="30"/>
      <c r="D18" s="30"/>
    </row>
    <row r="19" spans="1:20" x14ac:dyDescent="0.4">
      <c r="B19" s="55" t="s">
        <v>56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</row>
    <row r="20" spans="1:20" x14ac:dyDescent="0.4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</row>
    <row r="21" spans="1:20" ht="4.5" customHeight="1" x14ac:dyDescent="0.4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1:20" x14ac:dyDescent="0.4">
      <c r="O22" s="67" t="s">
        <v>29</v>
      </c>
      <c r="P22" s="68"/>
      <c r="Q22" s="68"/>
      <c r="R22" s="68"/>
      <c r="S22" s="68"/>
      <c r="T22" s="69"/>
    </row>
    <row r="23" spans="1:20" ht="17.25" thickBot="1" x14ac:dyDescent="0.45">
      <c r="O23" s="70" t="s">
        <v>30</v>
      </c>
      <c r="P23" s="71"/>
      <c r="Q23" s="71"/>
      <c r="R23" s="71"/>
      <c r="S23" s="71"/>
      <c r="T23" s="72"/>
    </row>
    <row r="24" spans="1:20" ht="17.25" customHeight="1" x14ac:dyDescent="0.4">
      <c r="O24" s="87" t="s">
        <v>37</v>
      </c>
      <c r="P24" s="88"/>
      <c r="Q24" s="88"/>
      <c r="R24" s="88"/>
      <c r="S24" s="88"/>
      <c r="T24" s="89"/>
    </row>
    <row r="25" spans="1:20" ht="17.25" customHeight="1" thickBot="1" x14ac:dyDescent="0.45">
      <c r="O25" s="90"/>
      <c r="P25" s="91"/>
      <c r="Q25" s="91"/>
      <c r="R25" s="91"/>
      <c r="S25" s="91"/>
      <c r="T25" s="92"/>
    </row>
    <row r="26" spans="1:20" x14ac:dyDescent="0.4">
      <c r="A26" s="45" t="s">
        <v>24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20" ht="9.75" customHeight="1" x14ac:dyDescent="0.4"/>
    <row r="28" spans="1:20" ht="18.75" customHeight="1" x14ac:dyDescent="0.4">
      <c r="B28" s="4"/>
      <c r="C28" s="2" t="s">
        <v>26</v>
      </c>
      <c r="J28" s="46" t="s">
        <v>25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</row>
    <row r="29" spans="1:20" ht="8.25" customHeight="1" x14ac:dyDescent="0.4"/>
    <row r="30" spans="1:20" x14ac:dyDescent="0.4">
      <c r="B30" s="74" t="s">
        <v>27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5"/>
    </row>
    <row r="31" spans="1:20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20" ht="17.25" thickBot="1" x14ac:dyDescent="0.45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2:20" ht="17.25" customHeight="1" thickBot="1" x14ac:dyDescent="0.45">
      <c r="B33" s="74" t="s">
        <v>16</v>
      </c>
      <c r="C33" s="74"/>
      <c r="D33" s="74"/>
      <c r="E33" s="74"/>
      <c r="F33" s="74"/>
      <c r="G33" s="1"/>
      <c r="I33" s="74" t="s">
        <v>15</v>
      </c>
      <c r="J33" s="74"/>
      <c r="K33" s="74"/>
      <c r="L33" s="74"/>
      <c r="M33" s="75"/>
      <c r="N33" s="1"/>
    </row>
    <row r="34" spans="2:20" ht="17.25" thickBot="1" x14ac:dyDescent="0.45"/>
    <row r="35" spans="2:20" ht="16.5" customHeight="1" thickTop="1" x14ac:dyDescent="0.4">
      <c r="B35" s="61" t="s">
        <v>57</v>
      </c>
      <c r="C35" s="62"/>
      <c r="D35" s="62"/>
      <c r="E35" s="62"/>
      <c r="F35" s="63"/>
      <c r="G35" s="42" t="s">
        <v>6</v>
      </c>
      <c r="H35" s="42"/>
      <c r="I35" s="23">
        <v>365</v>
      </c>
      <c r="J35" s="24" t="s">
        <v>42</v>
      </c>
      <c r="K35" s="23" t="s">
        <v>43</v>
      </c>
      <c r="L35" s="23"/>
      <c r="M35" s="23"/>
      <c r="N35" s="43" t="s">
        <v>33</v>
      </c>
      <c r="O35" s="44"/>
      <c r="P35" s="61" t="s">
        <v>44</v>
      </c>
      <c r="Q35" s="62"/>
      <c r="R35" s="62"/>
      <c r="S35" s="62"/>
      <c r="T35" s="63"/>
    </row>
    <row r="36" spans="2:20" ht="16.5" customHeight="1" x14ac:dyDescent="0.4">
      <c r="B36" s="64"/>
      <c r="C36" s="65"/>
      <c r="D36" s="65"/>
      <c r="E36" s="65"/>
      <c r="F36" s="66"/>
      <c r="G36" s="42"/>
      <c r="H36" s="42"/>
      <c r="I36" s="23"/>
      <c r="J36" s="23"/>
      <c r="K36" s="23"/>
      <c r="L36" s="23"/>
      <c r="M36" s="23"/>
      <c r="N36" s="43"/>
      <c r="O36" s="44"/>
      <c r="P36" s="64"/>
      <c r="Q36" s="65"/>
      <c r="R36" s="65"/>
      <c r="S36" s="65"/>
      <c r="T36" s="66"/>
    </row>
    <row r="37" spans="2:20" ht="17.25" customHeight="1" thickBot="1" x14ac:dyDescent="0.45">
      <c r="B37" s="6" t="s">
        <v>5</v>
      </c>
      <c r="C37" s="78"/>
      <c r="D37" s="78"/>
      <c r="E37" s="78"/>
      <c r="F37" s="7" t="s">
        <v>0</v>
      </c>
      <c r="G37" s="42"/>
      <c r="H37" s="42"/>
      <c r="I37" s="23">
        <v>366</v>
      </c>
      <c r="J37" s="24" t="s">
        <v>42</v>
      </c>
      <c r="K37" s="23" t="s">
        <v>45</v>
      </c>
      <c r="L37" s="23"/>
      <c r="M37" s="23"/>
      <c r="N37" s="43"/>
      <c r="O37" s="44"/>
      <c r="P37" s="6" t="s">
        <v>7</v>
      </c>
      <c r="Q37" s="73" t="str">
        <f>IF($G$33="〇",ROUNDUP($C$37/$I$35,0),IF($N$33="〇",ROUNDUP($C$37/$I$37,0),""))</f>
        <v/>
      </c>
      <c r="R37" s="73"/>
      <c r="S37" s="73"/>
      <c r="T37" s="7" t="s">
        <v>0</v>
      </c>
    </row>
    <row r="38" spans="2:20" s="13" customFormat="1" ht="17.25" customHeight="1" thickTop="1" thickBot="1" x14ac:dyDescent="0.45">
      <c r="B38" s="25"/>
      <c r="C38" s="14"/>
      <c r="D38" s="14"/>
      <c r="E38" s="14"/>
      <c r="F38" s="26"/>
      <c r="G38" s="27"/>
      <c r="H38" s="27"/>
      <c r="I38" s="25"/>
      <c r="J38" s="14"/>
      <c r="K38" s="14"/>
      <c r="L38" s="14"/>
      <c r="M38" s="28"/>
      <c r="N38" s="29"/>
      <c r="O38" s="29"/>
      <c r="P38" s="25"/>
      <c r="Q38" s="18"/>
      <c r="R38" s="18"/>
      <c r="S38" s="18"/>
      <c r="T38" s="26"/>
    </row>
    <row r="39" spans="2:20" ht="17.25" customHeight="1" thickTop="1" x14ac:dyDescent="0.4">
      <c r="D39" s="61" t="s">
        <v>49</v>
      </c>
      <c r="E39" s="62"/>
      <c r="F39" s="62"/>
      <c r="G39" s="62"/>
      <c r="H39" s="63"/>
      <c r="I39" s="41" t="s">
        <v>34</v>
      </c>
      <c r="J39" s="42"/>
      <c r="K39" s="79">
        <v>0.4</v>
      </c>
      <c r="L39" s="79"/>
      <c r="N39" s="43" t="s">
        <v>33</v>
      </c>
      <c r="O39" s="44"/>
      <c r="P39" s="61" t="s">
        <v>47</v>
      </c>
      <c r="Q39" s="62"/>
      <c r="R39" s="62"/>
      <c r="S39" s="62"/>
      <c r="T39" s="63"/>
    </row>
    <row r="40" spans="2:20" x14ac:dyDescent="0.4">
      <c r="D40" s="64"/>
      <c r="E40" s="65"/>
      <c r="F40" s="65"/>
      <c r="G40" s="65"/>
      <c r="H40" s="66"/>
      <c r="I40" s="41"/>
      <c r="J40" s="42"/>
      <c r="K40" s="79"/>
      <c r="L40" s="79"/>
      <c r="N40" s="43"/>
      <c r="O40" s="44"/>
      <c r="P40" s="64"/>
      <c r="Q40" s="65"/>
      <c r="R40" s="65"/>
      <c r="S40" s="65"/>
      <c r="T40" s="66"/>
    </row>
    <row r="41" spans="2:20" ht="17.25" thickBot="1" x14ac:dyDescent="0.45">
      <c r="D41" s="6" t="s">
        <v>7</v>
      </c>
      <c r="E41" s="73" t="str">
        <f>$Q$37</f>
        <v/>
      </c>
      <c r="F41" s="73"/>
      <c r="G41" s="73"/>
      <c r="H41" s="7" t="s">
        <v>0</v>
      </c>
      <c r="I41" s="41"/>
      <c r="J41" s="42"/>
      <c r="K41" s="79"/>
      <c r="L41" s="79"/>
      <c r="N41" s="43"/>
      <c r="O41" s="44"/>
      <c r="P41" s="6" t="s">
        <v>1</v>
      </c>
      <c r="Q41" s="73" t="str">
        <f>IF($Q$37="","",ROUNDUP($E$41*$K$39,0))</f>
        <v/>
      </c>
      <c r="R41" s="73"/>
      <c r="S41" s="73"/>
      <c r="T41" s="7" t="s">
        <v>0</v>
      </c>
    </row>
    <row r="42" spans="2:20" ht="18" thickTop="1" thickBot="1" x14ac:dyDescent="0.45">
      <c r="R42" s="77" t="s">
        <v>17</v>
      </c>
      <c r="S42" s="77"/>
      <c r="T42" s="77"/>
    </row>
    <row r="43" spans="2:20" ht="17.25" thickTop="1" x14ac:dyDescent="0.4">
      <c r="P43" s="61" t="s">
        <v>48</v>
      </c>
      <c r="Q43" s="62"/>
      <c r="R43" s="62"/>
      <c r="S43" s="62"/>
      <c r="T43" s="63"/>
    </row>
    <row r="44" spans="2:20" x14ac:dyDescent="0.4">
      <c r="P44" s="64"/>
      <c r="Q44" s="65"/>
      <c r="R44" s="65"/>
      <c r="S44" s="65"/>
      <c r="T44" s="66"/>
    </row>
    <row r="45" spans="2:20" ht="17.25" thickBot="1" x14ac:dyDescent="0.45">
      <c r="P45" s="6" t="s">
        <v>2</v>
      </c>
      <c r="Q45" s="93" t="str">
        <f>IF($Q$41="","",IF($Q$41&gt;=99001,"100,000",IF($Q$41&lt;=30000,"30000",ROUNDUP($Q$41,-3))))</f>
        <v/>
      </c>
      <c r="R45" s="73"/>
      <c r="S45" s="73"/>
      <c r="T45" s="7" t="s">
        <v>0</v>
      </c>
    </row>
    <row r="46" spans="2:20" ht="17.25" thickTop="1" x14ac:dyDescent="0.4">
      <c r="P46" s="76"/>
      <c r="Q46" s="76"/>
      <c r="R46" s="76"/>
      <c r="S46" s="76"/>
      <c r="T46" s="76"/>
    </row>
    <row r="47" spans="2:20" x14ac:dyDescent="0.4">
      <c r="P47" s="71"/>
      <c r="Q47" s="71"/>
      <c r="R47" s="71"/>
      <c r="S47" s="71"/>
      <c r="T47" s="71"/>
    </row>
    <row r="48" spans="2:20" ht="17.25" thickBot="1" x14ac:dyDescent="0.45"/>
    <row r="49" spans="4:20" ht="17.25" customHeight="1" thickTop="1" x14ac:dyDescent="0.4">
      <c r="D49" s="61" t="s">
        <v>48</v>
      </c>
      <c r="E49" s="62"/>
      <c r="F49" s="62"/>
      <c r="G49" s="62"/>
      <c r="H49" s="63"/>
      <c r="I49" s="41" t="s">
        <v>34</v>
      </c>
      <c r="J49" s="42"/>
      <c r="K49" s="94" t="s">
        <v>50</v>
      </c>
      <c r="L49" s="95"/>
      <c r="M49" s="96"/>
      <c r="N49" s="43" t="s">
        <v>33</v>
      </c>
      <c r="O49" s="44"/>
      <c r="P49" s="61" t="s">
        <v>14</v>
      </c>
      <c r="Q49" s="62"/>
      <c r="R49" s="62"/>
      <c r="S49" s="62"/>
      <c r="T49" s="63"/>
    </row>
    <row r="50" spans="4:20" ht="16.5" customHeight="1" x14ac:dyDescent="0.4">
      <c r="D50" s="64"/>
      <c r="E50" s="65"/>
      <c r="F50" s="65"/>
      <c r="G50" s="65"/>
      <c r="H50" s="66"/>
      <c r="I50" s="41"/>
      <c r="J50" s="42"/>
      <c r="K50" s="97" t="s">
        <v>3</v>
      </c>
      <c r="L50" s="99">
        <v>24</v>
      </c>
      <c r="M50" s="101" t="s">
        <v>10</v>
      </c>
      <c r="N50" s="43"/>
      <c r="O50" s="44"/>
      <c r="P50" s="64"/>
      <c r="Q50" s="65"/>
      <c r="R50" s="65"/>
      <c r="S50" s="65"/>
      <c r="T50" s="66"/>
    </row>
    <row r="51" spans="4:20" ht="17.25" customHeight="1" thickBot="1" x14ac:dyDescent="0.45">
      <c r="D51" s="6" t="s">
        <v>2</v>
      </c>
      <c r="E51" s="73">
        <f>IF($Q$45="",0,$Q$45)</f>
        <v>0</v>
      </c>
      <c r="F51" s="73"/>
      <c r="G51" s="73"/>
      <c r="H51" s="7" t="s">
        <v>0</v>
      </c>
      <c r="I51" s="41"/>
      <c r="J51" s="42"/>
      <c r="K51" s="98"/>
      <c r="L51" s="100"/>
      <c r="M51" s="102"/>
      <c r="N51" s="43"/>
      <c r="O51" s="44"/>
      <c r="P51" s="21" t="s">
        <v>4</v>
      </c>
      <c r="Q51" s="103">
        <f>$E$51*$L$50</f>
        <v>0</v>
      </c>
      <c r="R51" s="103"/>
      <c r="S51" s="103"/>
      <c r="T51" s="22" t="s">
        <v>0</v>
      </c>
    </row>
    <row r="52" spans="4:20" ht="17.25" customHeight="1" thickTop="1" x14ac:dyDescent="0.4">
      <c r="D52" s="12"/>
      <c r="E52" s="18"/>
      <c r="F52" s="18"/>
      <c r="G52" s="18"/>
      <c r="H52" s="8"/>
      <c r="I52" s="33"/>
      <c r="J52" s="31"/>
      <c r="K52" s="19"/>
      <c r="L52" s="20"/>
      <c r="M52" s="30"/>
      <c r="N52" s="33"/>
      <c r="O52" s="33"/>
      <c r="P52" s="110" t="s">
        <v>36</v>
      </c>
      <c r="Q52" s="104"/>
      <c r="R52" s="104"/>
      <c r="S52" s="104"/>
      <c r="T52" s="105"/>
    </row>
    <row r="53" spans="4:20" ht="17.25" customHeight="1" thickBot="1" x14ac:dyDescent="0.45">
      <c r="D53" s="12"/>
      <c r="E53" s="18"/>
      <c r="F53" s="18"/>
      <c r="G53" s="18"/>
      <c r="H53" s="8"/>
      <c r="I53" s="33"/>
      <c r="J53" s="31"/>
      <c r="K53" s="19"/>
      <c r="L53" s="20"/>
      <c r="M53" s="30"/>
      <c r="N53" s="33"/>
      <c r="O53" s="33"/>
      <c r="P53" s="106"/>
      <c r="Q53" s="107"/>
      <c r="R53" s="107"/>
      <c r="S53" s="107"/>
      <c r="T53" s="108"/>
    </row>
    <row r="54" spans="4:20" ht="19.5" customHeight="1" x14ac:dyDescent="0.35">
      <c r="O54" s="8"/>
      <c r="P54" s="9" t="s">
        <v>31</v>
      </c>
      <c r="Q54" s="11"/>
      <c r="R54" s="11"/>
      <c r="S54" s="11"/>
      <c r="T54" s="11"/>
    </row>
    <row r="55" spans="4:20" x14ac:dyDescent="0.4">
      <c r="P55" s="10" t="s">
        <v>46</v>
      </c>
    </row>
  </sheetData>
  <sheetProtection selectLockedCells="1"/>
  <mergeCells count="45">
    <mergeCell ref="K50:K51"/>
    <mergeCell ref="L50:L51"/>
    <mergeCell ref="M50:M51"/>
    <mergeCell ref="E51:G51"/>
    <mergeCell ref="Q51:S51"/>
    <mergeCell ref="D49:H50"/>
    <mergeCell ref="I49:J51"/>
    <mergeCell ref="K49:M49"/>
    <mergeCell ref="N49:O51"/>
    <mergeCell ref="P52:T53"/>
    <mergeCell ref="R42:T42"/>
    <mergeCell ref="P43:T44"/>
    <mergeCell ref="Q45:S45"/>
    <mergeCell ref="P46:T46"/>
    <mergeCell ref="P47:T47"/>
    <mergeCell ref="P49:T50"/>
    <mergeCell ref="P35:T36"/>
    <mergeCell ref="C37:E37"/>
    <mergeCell ref="Q37:S37"/>
    <mergeCell ref="D39:H40"/>
    <mergeCell ref="I39:J41"/>
    <mergeCell ref="K39:L41"/>
    <mergeCell ref="N39:O41"/>
    <mergeCell ref="P39:T40"/>
    <mergeCell ref="E41:G41"/>
    <mergeCell ref="Q41:S41"/>
    <mergeCell ref="N35:O37"/>
    <mergeCell ref="B30:M30"/>
    <mergeCell ref="B33:F33"/>
    <mergeCell ref="I33:M33"/>
    <mergeCell ref="B35:F36"/>
    <mergeCell ref="G35:H37"/>
    <mergeCell ref="J28:T28"/>
    <mergeCell ref="R1:T1"/>
    <mergeCell ref="A6:D7"/>
    <mergeCell ref="E6:T7"/>
    <mergeCell ref="A8:T14"/>
    <mergeCell ref="A16:E17"/>
    <mergeCell ref="F16:T17"/>
    <mergeCell ref="B19:S20"/>
    <mergeCell ref="O22:T22"/>
    <mergeCell ref="O23:T23"/>
    <mergeCell ref="O24:T25"/>
    <mergeCell ref="A26:M26"/>
    <mergeCell ref="A3:U3"/>
  </mergeCells>
  <phoneticPr fontId="1"/>
  <dataValidations count="1">
    <dataValidation type="list" allowBlank="1" showInputMessage="1" showErrorMessage="1" sqref="G33 N33">
      <formula1>"〇,　"</formula1>
    </dataValidation>
  </dataValidations>
  <printOptions horizontalCentered="1"/>
  <pageMargins left="0.39370078740157483" right="0.31496062992125984" top="0.51181102362204722" bottom="0.19685039370078741" header="0.31496062992125984" footer="0.15748031496062992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15</xdr:col>
                    <xdr:colOff>85725</xdr:colOff>
                    <xdr:row>51</xdr:row>
                    <xdr:rowOff>76200</xdr:rowOff>
                  </from>
                  <to>
                    <xdr:col>15</xdr:col>
                    <xdr:colOff>285750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14</xdr:col>
                    <xdr:colOff>133350</xdr:colOff>
                    <xdr:row>23</xdr:row>
                    <xdr:rowOff>85725</xdr:rowOff>
                  </from>
                  <to>
                    <xdr:col>14</xdr:col>
                    <xdr:colOff>333375</xdr:colOff>
                    <xdr:row>24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4"/>
  <sheetViews>
    <sheetView view="pageBreakPreview" topLeftCell="A22" zoomScale="130" zoomScaleNormal="100" zoomScaleSheetLayoutView="130" workbookViewId="0">
      <selection activeCell="D23" sqref="D23"/>
    </sheetView>
  </sheetViews>
  <sheetFormatPr defaultRowHeight="18.75" x14ac:dyDescent="0.4"/>
  <sheetData>
    <row r="3" spans="2:2" x14ac:dyDescent="0.4">
      <c r="B3" t="s">
        <v>11</v>
      </c>
    </row>
    <row r="4" spans="2:2" x14ac:dyDescent="0.4">
      <c r="B4">
        <v>1</v>
      </c>
    </row>
    <row r="5" spans="2:2" x14ac:dyDescent="0.4">
      <c r="B5">
        <v>2</v>
      </c>
    </row>
    <row r="6" spans="2:2" x14ac:dyDescent="0.4">
      <c r="B6">
        <v>3</v>
      </c>
    </row>
    <row r="7" spans="2:2" x14ac:dyDescent="0.4">
      <c r="B7">
        <v>4</v>
      </c>
    </row>
    <row r="8" spans="2:2" x14ac:dyDescent="0.4">
      <c r="B8">
        <v>5</v>
      </c>
    </row>
    <row r="9" spans="2:2" x14ac:dyDescent="0.4">
      <c r="B9">
        <v>6</v>
      </c>
    </row>
    <row r="10" spans="2:2" x14ac:dyDescent="0.4">
      <c r="B10">
        <v>7</v>
      </c>
    </row>
    <row r="11" spans="2:2" x14ac:dyDescent="0.4">
      <c r="B11">
        <v>8</v>
      </c>
    </row>
    <row r="12" spans="2:2" x14ac:dyDescent="0.4">
      <c r="B12">
        <v>9</v>
      </c>
    </row>
    <row r="13" spans="2:2" x14ac:dyDescent="0.4">
      <c r="B13">
        <v>10</v>
      </c>
    </row>
    <row r="14" spans="2:2" x14ac:dyDescent="0.4">
      <c r="B14">
        <v>11</v>
      </c>
    </row>
    <row r="15" spans="2:2" x14ac:dyDescent="0.4">
      <c r="B15">
        <v>12</v>
      </c>
    </row>
    <row r="16" spans="2:2" x14ac:dyDescent="0.4">
      <c r="B16">
        <v>13</v>
      </c>
    </row>
    <row r="17" spans="2:2" x14ac:dyDescent="0.4">
      <c r="B17">
        <v>14</v>
      </c>
    </row>
    <row r="18" spans="2:2" x14ac:dyDescent="0.4">
      <c r="B18">
        <v>15</v>
      </c>
    </row>
    <row r="19" spans="2:2" x14ac:dyDescent="0.4">
      <c r="B19">
        <v>16</v>
      </c>
    </row>
    <row r="20" spans="2:2" x14ac:dyDescent="0.4">
      <c r="B20">
        <v>17</v>
      </c>
    </row>
    <row r="21" spans="2:2" x14ac:dyDescent="0.4">
      <c r="B21">
        <v>18</v>
      </c>
    </row>
    <row r="22" spans="2:2" x14ac:dyDescent="0.4">
      <c r="B22">
        <v>19</v>
      </c>
    </row>
    <row r="23" spans="2:2" x14ac:dyDescent="0.4">
      <c r="B23">
        <v>20</v>
      </c>
    </row>
    <row r="24" spans="2:2" x14ac:dyDescent="0.4">
      <c r="B24">
        <v>21</v>
      </c>
    </row>
    <row r="25" spans="2:2" x14ac:dyDescent="0.4">
      <c r="B25">
        <v>22</v>
      </c>
    </row>
    <row r="26" spans="2:2" x14ac:dyDescent="0.4">
      <c r="B26">
        <v>23</v>
      </c>
    </row>
    <row r="27" spans="2:2" x14ac:dyDescent="0.4">
      <c r="B27">
        <v>24</v>
      </c>
    </row>
    <row r="28" spans="2:2" x14ac:dyDescent="0.4">
      <c r="B28">
        <v>25</v>
      </c>
    </row>
    <row r="29" spans="2:2" x14ac:dyDescent="0.4">
      <c r="B29">
        <v>26</v>
      </c>
    </row>
    <row r="30" spans="2:2" x14ac:dyDescent="0.4">
      <c r="B30">
        <v>27</v>
      </c>
    </row>
    <row r="31" spans="2:2" x14ac:dyDescent="0.4">
      <c r="B31">
        <v>28</v>
      </c>
    </row>
    <row r="32" spans="2:2" x14ac:dyDescent="0.4">
      <c r="B32">
        <v>29</v>
      </c>
    </row>
    <row r="33" spans="2:2" x14ac:dyDescent="0.4">
      <c r="B33">
        <v>30</v>
      </c>
    </row>
    <row r="34" spans="2:2" x14ac:dyDescent="0.4">
      <c r="B34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3-2【売上高方式】富山市</vt:lpstr>
      <vt:lpstr>3-6【売上高方式】富山市(年平均算定)</vt:lpstr>
      <vt:lpstr>作業用</vt:lpstr>
      <vt:lpstr>作業用!Print_Area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丸田　祐一</dc:creator>
  <cp:lastModifiedBy>富山県</cp:lastModifiedBy>
  <cp:lastPrinted>2021-08-30T09:06:39Z</cp:lastPrinted>
  <dcterms:created xsi:type="dcterms:W3CDTF">2021-08-30T02:42:20Z</dcterms:created>
  <dcterms:modified xsi:type="dcterms:W3CDTF">2021-08-31T05:21:08Z</dcterms:modified>
</cp:coreProperties>
</file>